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22935" windowHeight="122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86" i="1"/>
  <c r="L186"/>
  <c r="L192"/>
  <c r="K192"/>
  <c r="M192" s="1"/>
  <c r="J192"/>
  <c r="M191"/>
  <c r="L191"/>
  <c r="K191"/>
  <c r="J191"/>
  <c r="L190"/>
  <c r="K190"/>
  <c r="M190" s="1"/>
  <c r="J190"/>
  <c r="M189"/>
  <c r="L189"/>
  <c r="K189"/>
  <c r="J189"/>
  <c r="L188"/>
  <c r="K188"/>
  <c r="M188" s="1"/>
  <c r="J188"/>
  <c r="M187"/>
  <c r="L187"/>
  <c r="K187"/>
  <c r="J187"/>
  <c r="K186"/>
  <c r="M186" s="1"/>
  <c r="M182"/>
  <c r="M181"/>
  <c r="M180"/>
  <c r="M179"/>
  <c r="M178"/>
  <c r="M177"/>
  <c r="M176"/>
  <c r="L182"/>
  <c r="L181"/>
  <c r="L180"/>
  <c r="L179"/>
  <c r="L178"/>
  <c r="L177"/>
  <c r="L176"/>
  <c r="J176"/>
  <c r="K182"/>
  <c r="K181"/>
  <c r="K180"/>
  <c r="K179"/>
  <c r="K178"/>
  <c r="K177"/>
  <c r="K176"/>
  <c r="J182"/>
  <c r="J181"/>
  <c r="J180"/>
  <c r="J179"/>
  <c r="J178"/>
  <c r="J177"/>
  <c r="C167"/>
  <c r="C166"/>
  <c r="C165"/>
  <c r="C102"/>
  <c r="C101"/>
  <c r="B167"/>
  <c r="B166"/>
  <c r="B165"/>
  <c r="B164"/>
  <c r="C164" s="1"/>
  <c r="B163"/>
  <c r="C163" s="1"/>
  <c r="B162"/>
  <c r="C162" s="1"/>
  <c r="B161"/>
  <c r="C161" s="1"/>
  <c r="B160"/>
  <c r="C160" s="1"/>
  <c r="B159"/>
  <c r="C159" s="1"/>
  <c r="B158"/>
  <c r="C158" s="1"/>
  <c r="B157"/>
  <c r="C157" s="1"/>
  <c r="B156"/>
  <c r="C156" s="1"/>
  <c r="B155"/>
  <c r="C155" s="1"/>
  <c r="B154"/>
  <c r="C154" s="1"/>
  <c r="B153"/>
  <c r="C153" s="1"/>
  <c r="B152"/>
  <c r="C152" s="1"/>
  <c r="B151"/>
  <c r="C151" s="1"/>
  <c r="B150"/>
  <c r="C150" s="1"/>
  <c r="B149"/>
  <c r="C149" s="1"/>
  <c r="B148"/>
  <c r="C148" s="1"/>
  <c r="B147"/>
  <c r="C147" s="1"/>
  <c r="B146"/>
  <c r="C146" s="1"/>
  <c r="B145"/>
  <c r="C145" s="1"/>
  <c r="B144"/>
  <c r="C144" s="1"/>
  <c r="B143"/>
  <c r="C143" s="1"/>
  <c r="B142"/>
  <c r="C142" s="1"/>
  <c r="B141"/>
  <c r="C141" s="1"/>
  <c r="B140"/>
  <c r="C140" s="1"/>
  <c r="B139"/>
  <c r="C139" s="1"/>
  <c r="B138"/>
  <c r="C138" s="1"/>
  <c r="B137"/>
  <c r="C137" s="1"/>
  <c r="B136"/>
  <c r="C136" s="1"/>
  <c r="B135"/>
  <c r="C135" s="1"/>
  <c r="B134"/>
  <c r="C134" s="1"/>
  <c r="B133"/>
  <c r="C133" s="1"/>
  <c r="B132"/>
  <c r="C132" s="1"/>
  <c r="B131"/>
  <c r="C131" s="1"/>
  <c r="B130"/>
  <c r="C130" s="1"/>
  <c r="B129"/>
  <c r="C129" s="1"/>
  <c r="B128"/>
  <c r="C128" s="1"/>
  <c r="B127"/>
  <c r="C127" s="1"/>
  <c r="B126"/>
  <c r="C126" s="1"/>
  <c r="B125"/>
  <c r="C125" s="1"/>
  <c r="B124"/>
  <c r="C124" s="1"/>
  <c r="B123"/>
  <c r="C123" s="1"/>
  <c r="B122"/>
  <c r="C122" s="1"/>
  <c r="B121"/>
  <c r="C121" s="1"/>
  <c r="B120"/>
  <c r="C120" s="1"/>
  <c r="B119"/>
  <c r="C119" s="1"/>
  <c r="B118"/>
  <c r="C118" s="1"/>
  <c r="B117"/>
  <c r="C117" s="1"/>
  <c r="B116"/>
  <c r="C116" s="1"/>
  <c r="B115"/>
  <c r="C115" s="1"/>
  <c r="B114"/>
  <c r="C114" s="1"/>
  <c r="B113"/>
  <c r="C113" s="1"/>
  <c r="B112"/>
  <c r="C112" s="1"/>
  <c r="B111"/>
  <c r="C111" s="1"/>
  <c r="B110"/>
  <c r="C110" s="1"/>
  <c r="B109"/>
  <c r="C109" s="1"/>
  <c r="B108"/>
  <c r="C108" s="1"/>
  <c r="B107"/>
  <c r="C107" s="1"/>
  <c r="B106"/>
  <c r="C106" s="1"/>
  <c r="B105"/>
  <c r="C105" s="1"/>
  <c r="B104"/>
  <c r="C104" s="1"/>
  <c r="B103"/>
  <c r="C103" s="1"/>
  <c r="B102"/>
  <c r="B101"/>
  <c r="B100"/>
  <c r="C100" s="1"/>
  <c r="G79"/>
  <c r="I79" s="1"/>
  <c r="G78"/>
  <c r="I78" s="1"/>
  <c r="G77"/>
  <c r="I77" s="1"/>
  <c r="G76"/>
  <c r="I76" s="1"/>
  <c r="G75"/>
  <c r="I75" s="1"/>
  <c r="G74"/>
  <c r="I74" s="1"/>
  <c r="G73"/>
  <c r="I73" s="1"/>
  <c r="G72"/>
  <c r="I72" s="1"/>
  <c r="H79"/>
  <c r="J79" s="1"/>
  <c r="H78"/>
  <c r="J78" s="1"/>
  <c r="H77"/>
  <c r="J77" s="1"/>
  <c r="H76"/>
  <c r="J76" s="1"/>
  <c r="H75"/>
  <c r="J75" s="1"/>
  <c r="H74"/>
  <c r="J74" s="1"/>
  <c r="H73"/>
  <c r="J73" s="1"/>
  <c r="H72"/>
  <c r="J72" s="1"/>
</calcChain>
</file>

<file path=xl/sharedStrings.xml><?xml version="1.0" encoding="utf-8"?>
<sst xmlns="http://schemas.openxmlformats.org/spreadsheetml/2006/main" count="38" uniqueCount="35">
  <si>
    <t>B (Tesla)</t>
  </si>
  <si>
    <t>Asy</t>
  </si>
  <si>
    <t>B(T)</t>
  </si>
  <si>
    <t xml:space="preserve">U </t>
  </si>
  <si>
    <t xml:space="preserve">D </t>
  </si>
  <si>
    <t>R</t>
  </si>
  <si>
    <t>L</t>
  </si>
  <si>
    <t>u-d</t>
  </si>
  <si>
    <t>r-l</t>
  </si>
  <si>
    <t>(u-d)mm</t>
  </si>
  <si>
    <t>(r-l)mm</t>
  </si>
  <si>
    <t>ppm</t>
  </si>
  <si>
    <t>Field</t>
  </si>
  <si>
    <t>Delta</t>
  </si>
  <si>
    <t>Plus 4.5T</t>
  </si>
  <si>
    <r>
      <t>8.9</t>
    </r>
    <r>
      <rPr>
        <sz val="11"/>
        <color theme="1"/>
        <rFont val="Calibri"/>
        <family val="2"/>
      </rPr>
      <t>²</t>
    </r>
    <r>
      <rPr>
        <sz val="11"/>
        <color theme="1"/>
        <rFont val="Calibri"/>
        <family val="2"/>
        <scheme val="minor"/>
      </rPr>
      <t xml:space="preserve"> mm</t>
    </r>
    <r>
      <rPr>
        <sz val="11"/>
        <color theme="1"/>
        <rFont val="Calibri"/>
        <family val="2"/>
      </rPr>
      <t>²</t>
    </r>
  </si>
  <si>
    <r>
      <t>5.5</t>
    </r>
    <r>
      <rPr>
        <sz val="11"/>
        <color theme="1"/>
        <rFont val="Calibri"/>
        <family val="2"/>
      </rPr>
      <t>² mm²</t>
    </r>
  </si>
  <si>
    <r>
      <t>3.4</t>
    </r>
    <r>
      <rPr>
        <sz val="11"/>
        <color theme="1"/>
        <rFont val="Calibri"/>
        <family val="2"/>
      </rPr>
      <t>² mm²</t>
    </r>
  </si>
  <si>
    <r>
      <t>2.2</t>
    </r>
    <r>
      <rPr>
        <sz val="11"/>
        <color theme="1"/>
        <rFont val="Calibri"/>
        <family val="2"/>
      </rPr>
      <t>² mm²</t>
    </r>
  </si>
  <si>
    <t>Us</t>
  </si>
  <si>
    <t>Rs</t>
  </si>
  <si>
    <t>Ds</t>
  </si>
  <si>
    <t>Ls</t>
  </si>
  <si>
    <t>5.5mm</t>
  </si>
  <si>
    <t>5.6 mm</t>
  </si>
  <si>
    <t>Ur</t>
  </si>
  <si>
    <t>Rr</t>
  </si>
  <si>
    <t>Dr</t>
  </si>
  <si>
    <t>Lr</t>
  </si>
  <si>
    <t>S</t>
  </si>
  <si>
    <t>S/(S+R)</t>
  </si>
  <si>
    <t>R/(S+R)</t>
  </si>
  <si>
    <t>3.4 mm</t>
  </si>
  <si>
    <t>3.4mm</t>
  </si>
  <si>
    <t>Sample 4.2x4.2 mm^2 gives equal counts in sample and reference.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</si>
</sst>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.5"/>
      <color theme="1"/>
      <name val="Courier New"/>
      <family val="3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Sheet1!$B$4:$B$10</c:f>
              <c:numCache>
                <c:formatCode>General</c:formatCode>
                <c:ptCount val="7"/>
                <c:pt idx="0">
                  <c:v>0.22600000000000001</c:v>
                </c:pt>
                <c:pt idx="1">
                  <c:v>0.216</c:v>
                </c:pt>
                <c:pt idx="2">
                  <c:v>0.20200000000000001</c:v>
                </c:pt>
                <c:pt idx="3">
                  <c:v>0.182</c:v>
                </c:pt>
                <c:pt idx="4">
                  <c:v>0.16</c:v>
                </c:pt>
                <c:pt idx="5">
                  <c:v>0.13500000000000001</c:v>
                </c:pt>
                <c:pt idx="6">
                  <c:v>0.112</c:v>
                </c:pt>
              </c:numCache>
            </c:numRef>
          </c:yVal>
        </c:ser>
        <c:axId val="63230720"/>
        <c:axId val="63233024"/>
      </c:scatterChart>
      <c:valAx>
        <c:axId val="63230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Magnetic</a:t>
                </a:r>
                <a:r>
                  <a:rPr lang="en-US" baseline="0"/>
                  <a:t> Field (Tesla)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3233024"/>
        <c:crosses val="autoZero"/>
        <c:crossBetween val="midCat"/>
      </c:valAx>
      <c:valAx>
        <c:axId val="632330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Asymmetry</a:t>
                </a:r>
              </a:p>
            </c:rich>
          </c:tx>
          <c:layout/>
        </c:title>
        <c:numFmt formatCode="General" sourceLinked="1"/>
        <c:tickLblPos val="nextTo"/>
        <c:crossAx val="63230720"/>
        <c:crosses val="autoZero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Silver</a:t>
            </a:r>
            <a:r>
              <a:rPr lang="en-US" baseline="0"/>
              <a:t> Samples </a:t>
            </a:r>
            <a:endParaRPr lang="en-US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Sheet1!$B$35</c:f>
              <c:strCache>
                <c:ptCount val="1"/>
                <c:pt idx="0">
                  <c:v>8.9² mm²</c:v>
                </c:pt>
              </c:strCache>
            </c:strRef>
          </c:tx>
          <c:xVal>
            <c:numRef>
              <c:f>Sheet1!$A$36:$A$42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Sheet1!$B$36:$B$42</c:f>
              <c:numCache>
                <c:formatCode>General</c:formatCode>
                <c:ptCount val="7"/>
                <c:pt idx="0">
                  <c:v>4.1000000000000002E-2</c:v>
                </c:pt>
                <c:pt idx="1">
                  <c:v>2.1999999999999999E-2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2.5000000000000001E-2</c:v>
                </c:pt>
                <c:pt idx="5">
                  <c:v>3.7999999999999999E-2</c:v>
                </c:pt>
                <c:pt idx="6">
                  <c:v>4.3999999999999997E-2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Sheet1!$C$35</c:f>
              <c:strCache>
                <c:ptCount val="1"/>
                <c:pt idx="0">
                  <c:v>5.5² mm²</c:v>
                </c:pt>
              </c:strCache>
            </c:strRef>
          </c:tx>
          <c:xVal>
            <c:numRef>
              <c:f>Sheet1!$A$36:$A$42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Sheet1!$C$36:$C$42</c:f>
              <c:numCache>
                <c:formatCode>General</c:formatCode>
                <c:ptCount val="7"/>
                <c:pt idx="0">
                  <c:v>5.1999999999999998E-2</c:v>
                </c:pt>
                <c:pt idx="1">
                  <c:v>3.6999999999999998E-2</c:v>
                </c:pt>
                <c:pt idx="2">
                  <c:v>3.1E-2</c:v>
                </c:pt>
                <c:pt idx="3">
                  <c:v>2.5000000000000001E-2</c:v>
                </c:pt>
                <c:pt idx="4">
                  <c:v>3.1E-2</c:v>
                </c:pt>
                <c:pt idx="5">
                  <c:v>3.3000000000000002E-2</c:v>
                </c:pt>
                <c:pt idx="6">
                  <c:v>5.1999999999999998E-2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Sheet1!$D$35</c:f>
              <c:strCache>
                <c:ptCount val="1"/>
                <c:pt idx="0">
                  <c:v>3.4² mm²</c:v>
                </c:pt>
              </c:strCache>
            </c:strRef>
          </c:tx>
          <c:xVal>
            <c:numRef>
              <c:f>Sheet1!$A$36:$A$42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Sheet1!$D$36:$D$42</c:f>
              <c:numCache>
                <c:formatCode>General</c:formatCode>
                <c:ptCount val="7"/>
                <c:pt idx="0">
                  <c:v>2.1999999999999999E-2</c:v>
                </c:pt>
                <c:pt idx="1">
                  <c:v>1.0999999999999999E-2</c:v>
                </c:pt>
                <c:pt idx="2">
                  <c:v>1.0999999999999999E-2</c:v>
                </c:pt>
                <c:pt idx="3">
                  <c:v>0.01</c:v>
                </c:pt>
                <c:pt idx="4">
                  <c:v>1.2999999999999999E-2</c:v>
                </c:pt>
                <c:pt idx="5">
                  <c:v>2.1999999999999999E-2</c:v>
                </c:pt>
                <c:pt idx="6">
                  <c:v>2.1999999999999999E-2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Sheet1!$E$35</c:f>
              <c:strCache>
                <c:ptCount val="1"/>
                <c:pt idx="0">
                  <c:v>2.2² mm²</c:v>
                </c:pt>
              </c:strCache>
            </c:strRef>
          </c:tx>
          <c:xVal>
            <c:numRef>
              <c:f>Sheet1!$A$36:$A$42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Sheet1!$E$36:$E$42</c:f>
              <c:numCache>
                <c:formatCode>General</c:formatCode>
                <c:ptCount val="7"/>
                <c:pt idx="0">
                  <c:v>3.2000000000000001E-2</c:v>
                </c:pt>
                <c:pt idx="1">
                  <c:v>0.02</c:v>
                </c:pt>
                <c:pt idx="2">
                  <c:v>1.9E-2</c:v>
                </c:pt>
                <c:pt idx="3">
                  <c:v>2.1000000000000001E-2</c:v>
                </c:pt>
                <c:pt idx="4">
                  <c:v>2.1999999999999999E-2</c:v>
                </c:pt>
                <c:pt idx="5">
                  <c:v>2.3E-2</c:v>
                </c:pt>
                <c:pt idx="6">
                  <c:v>2.5000000000000001E-2</c:v>
                </c:pt>
              </c:numCache>
            </c:numRef>
          </c:yVal>
          <c:smooth val="1"/>
        </c:ser>
        <c:axId val="63083264"/>
        <c:axId val="63085184"/>
      </c:scatterChart>
      <c:valAx>
        <c:axId val="630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Magentic Field (Tesla)</a:t>
                </a:r>
              </a:p>
            </c:rich>
          </c:tx>
          <c:layout/>
        </c:title>
        <c:numFmt formatCode="General" sourceLinked="1"/>
        <c:tickLblPos val="nextTo"/>
        <c:crossAx val="63085184"/>
        <c:crosses val="autoZero"/>
        <c:crossBetween val="midCat"/>
      </c:valAx>
      <c:valAx>
        <c:axId val="63085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Relaxation (</a:t>
                </a:r>
                <a:r>
                  <a:rPr lang="el-GR">
                    <a:latin typeface="Cambria Math"/>
                    <a:ea typeface="Cambria Math"/>
                  </a:rPr>
                  <a:t>μ</a:t>
                </a:r>
                <a:r>
                  <a:rPr lang="en-US">
                    <a:latin typeface="Cambria Math"/>
                    <a:ea typeface="Cambria Math"/>
                  </a:rPr>
                  <a:t>s¯¹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2.2922629207520789E-2"/>
              <c:y val="0.3326854089087245"/>
            </c:manualLayout>
          </c:layout>
        </c:title>
        <c:numFmt formatCode="General" sourceLinked="1"/>
        <c:tickLblPos val="nextTo"/>
        <c:crossAx val="6308326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7"/>
  <c:chart>
    <c:title>
      <c:tx>
        <c:rich>
          <a:bodyPr/>
          <a:lstStyle/>
          <a:p>
            <a:pPr>
              <a:defRPr/>
            </a:pPr>
            <a:r>
              <a:rPr lang="en-US"/>
              <a:t>Beam</a:t>
            </a:r>
            <a:r>
              <a:rPr lang="en-US" baseline="0"/>
              <a:t> Position for Fields up to 7 T</a:t>
            </a:r>
            <a:endParaRPr lang="en-US"/>
          </a:p>
        </c:rich>
      </c:tx>
      <c:layout>
        <c:manualLayout>
          <c:xMode val="edge"/>
          <c:yMode val="edge"/>
          <c:x val="0.18044174302773569"/>
          <c:y val="1.7948717948717947E-2"/>
        </c:manualLayout>
      </c:layout>
    </c:title>
    <c:plotArea>
      <c:layout>
        <c:manualLayout>
          <c:layoutTarget val="inner"/>
          <c:xMode val="edge"/>
          <c:yMode val="edge"/>
          <c:x val="5.4598532326316389E-2"/>
          <c:y val="0.10565527262308592"/>
          <c:w val="0.91185044726552056"/>
          <c:h val="0.87695865502192361"/>
        </c:manualLayout>
      </c:layout>
      <c:scatterChart>
        <c:scatterStyle val="lineMarker"/>
        <c:ser>
          <c:idx val="0"/>
          <c:order val="0"/>
          <c:xVal>
            <c:numRef>
              <c:f>Sheet1!$J$72:$J$79</c:f>
              <c:numCache>
                <c:formatCode>General</c:formatCode>
                <c:ptCount val="8"/>
                <c:pt idx="0">
                  <c:v>1.1355932203389831</c:v>
                </c:pt>
                <c:pt idx="1">
                  <c:v>0.85593220338983045</c:v>
                </c:pt>
                <c:pt idx="2">
                  <c:v>0.49717514124293782</c:v>
                </c:pt>
                <c:pt idx="3">
                  <c:v>3.3898305084745783E-2</c:v>
                </c:pt>
                <c:pt idx="4">
                  <c:v>-0.4576271186440678</c:v>
                </c:pt>
                <c:pt idx="5">
                  <c:v>-0.64689265536723162</c:v>
                </c:pt>
                <c:pt idx="6">
                  <c:v>-7.9096045197740106E-2</c:v>
                </c:pt>
                <c:pt idx="7">
                  <c:v>0.2768361581920904</c:v>
                </c:pt>
              </c:numCache>
            </c:numRef>
          </c:xVal>
          <c:yVal>
            <c:numRef>
              <c:f>Sheet1!$I$72:$I$79</c:f>
              <c:numCache>
                <c:formatCode>General</c:formatCode>
                <c:ptCount val="8"/>
                <c:pt idx="0">
                  <c:v>0.27976190476190477</c:v>
                </c:pt>
                <c:pt idx="1">
                  <c:v>0.43452380952380953</c:v>
                </c:pt>
                <c:pt idx="2">
                  <c:v>0.52976190476190477</c:v>
                </c:pt>
                <c:pt idx="3">
                  <c:v>0.51190476190476186</c:v>
                </c:pt>
                <c:pt idx="4">
                  <c:v>0.36755952380952384</c:v>
                </c:pt>
                <c:pt idx="5">
                  <c:v>-4.4642857142857144E-2</c:v>
                </c:pt>
                <c:pt idx="6">
                  <c:v>-0.43601190476190477</c:v>
                </c:pt>
                <c:pt idx="7">
                  <c:v>-0.50148809523809523</c:v>
                </c:pt>
              </c:numCache>
            </c:numRef>
          </c:yVal>
        </c:ser>
        <c:axId val="63253120"/>
        <c:axId val="63271296"/>
      </c:scatterChart>
      <c:valAx>
        <c:axId val="63253120"/>
        <c:scaling>
          <c:orientation val="minMax"/>
        </c:scaling>
        <c:axPos val="b"/>
        <c:numFmt formatCode="General" sourceLinked="1"/>
        <c:tickLblPos val="nextTo"/>
        <c:crossAx val="63271296"/>
        <c:crosses val="autoZero"/>
        <c:crossBetween val="midCat"/>
      </c:valAx>
      <c:valAx>
        <c:axId val="63271296"/>
        <c:scaling>
          <c:orientation val="minMax"/>
        </c:scaling>
        <c:axPos val="l"/>
        <c:majorGridlines/>
        <c:numFmt formatCode="General" sourceLinked="1"/>
        <c:tickLblPos val="nextTo"/>
        <c:crossAx val="63253120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yVal>
            <c:numRef>
              <c:f>Sheet1!$C$100:$C$167</c:f>
              <c:numCache>
                <c:formatCode>General</c:formatCode>
                <c:ptCount val="68"/>
                <c:pt idx="0">
                  <c:v>0</c:v>
                </c:pt>
                <c:pt idx="1">
                  <c:v>3.0444444444444345</c:v>
                </c:pt>
                <c:pt idx="2">
                  <c:v>-2.4888888888888911</c:v>
                </c:pt>
                <c:pt idx="3">
                  <c:v>-3.9111111111111145</c:v>
                </c:pt>
                <c:pt idx="4">
                  <c:v>-5.1999999999999993</c:v>
                </c:pt>
                <c:pt idx="5">
                  <c:v>-6.4000000000000057</c:v>
                </c:pt>
                <c:pt idx="6">
                  <c:v>-7.422222222222234</c:v>
                </c:pt>
                <c:pt idx="7">
                  <c:v>-8.4666666666666721</c:v>
                </c:pt>
                <c:pt idx="8">
                  <c:v>-9.7333333333333272</c:v>
                </c:pt>
                <c:pt idx="9">
                  <c:v>-10.688888888888886</c:v>
                </c:pt>
                <c:pt idx="10">
                  <c:v>-11.888888888888891</c:v>
                </c:pt>
                <c:pt idx="11">
                  <c:v>-12.93333333333333</c:v>
                </c:pt>
                <c:pt idx="12">
                  <c:v>-14.022222222222227</c:v>
                </c:pt>
                <c:pt idx="13">
                  <c:v>-15.044444444444455</c:v>
                </c:pt>
                <c:pt idx="14">
                  <c:v>-15.955555555555554</c:v>
                </c:pt>
                <c:pt idx="15">
                  <c:v>-16.777777777777775</c:v>
                </c:pt>
                <c:pt idx="16">
                  <c:v>-17.888888888888882</c:v>
                </c:pt>
                <c:pt idx="17">
                  <c:v>-18.822222222222234</c:v>
                </c:pt>
                <c:pt idx="18">
                  <c:v>-19.644444444444453</c:v>
                </c:pt>
                <c:pt idx="19">
                  <c:v>-20.68888888888889</c:v>
                </c:pt>
                <c:pt idx="20">
                  <c:v>-21.62222222222222</c:v>
                </c:pt>
                <c:pt idx="21">
                  <c:v>-22.777777777777786</c:v>
                </c:pt>
                <c:pt idx="22">
                  <c:v>-24.13333333333334</c:v>
                </c:pt>
                <c:pt idx="23">
                  <c:v>-25.155555555555569</c:v>
                </c:pt>
                <c:pt idx="24">
                  <c:v>-26.822222222222219</c:v>
                </c:pt>
                <c:pt idx="25">
                  <c:v>-28.511111111111116</c:v>
                </c:pt>
                <c:pt idx="26">
                  <c:v>-30.088888888888889</c:v>
                </c:pt>
                <c:pt idx="27">
                  <c:v>-31.888888888888896</c:v>
                </c:pt>
                <c:pt idx="28">
                  <c:v>-34.199999999999989</c:v>
                </c:pt>
                <c:pt idx="29">
                  <c:v>-36.06666666666667</c:v>
                </c:pt>
                <c:pt idx="30">
                  <c:v>-37.911111111111119</c:v>
                </c:pt>
                <c:pt idx="31">
                  <c:v>-39.666666666666671</c:v>
                </c:pt>
                <c:pt idx="32">
                  <c:v>-41.222222222222229</c:v>
                </c:pt>
                <c:pt idx="33">
                  <c:v>-42.17777777777777</c:v>
                </c:pt>
                <c:pt idx="34">
                  <c:v>-43.466666666666676</c:v>
                </c:pt>
                <c:pt idx="35">
                  <c:v>-44.311111111111103</c:v>
                </c:pt>
                <c:pt idx="36">
                  <c:v>-44.977777777777774</c:v>
                </c:pt>
                <c:pt idx="37">
                  <c:v>-45.68888888888889</c:v>
                </c:pt>
                <c:pt idx="38">
                  <c:v>-46.266666666666659</c:v>
                </c:pt>
                <c:pt idx="39">
                  <c:v>-46.577777777777783</c:v>
                </c:pt>
                <c:pt idx="40">
                  <c:v>-47.222222222222221</c:v>
                </c:pt>
                <c:pt idx="41">
                  <c:v>-47.75555555555556</c:v>
                </c:pt>
                <c:pt idx="42">
                  <c:v>-48.044444444444444</c:v>
                </c:pt>
                <c:pt idx="43">
                  <c:v>-48.466666666666669</c:v>
                </c:pt>
                <c:pt idx="44">
                  <c:v>-49.288888888888884</c:v>
                </c:pt>
                <c:pt idx="45">
                  <c:v>-49.977777777777789</c:v>
                </c:pt>
                <c:pt idx="46">
                  <c:v>-50.800000000000011</c:v>
                </c:pt>
                <c:pt idx="47">
                  <c:v>-51.755555555555546</c:v>
                </c:pt>
                <c:pt idx="48">
                  <c:v>-52.555555555555557</c:v>
                </c:pt>
                <c:pt idx="49">
                  <c:v>-53.688888888888897</c:v>
                </c:pt>
                <c:pt idx="50">
                  <c:v>-55.155555555555559</c:v>
                </c:pt>
                <c:pt idx="51">
                  <c:v>-56.222222222222229</c:v>
                </c:pt>
                <c:pt idx="52">
                  <c:v>-57.355555555555561</c:v>
                </c:pt>
                <c:pt idx="53">
                  <c:v>-58.355555555555569</c:v>
                </c:pt>
                <c:pt idx="54">
                  <c:v>-59.066666666666677</c:v>
                </c:pt>
                <c:pt idx="55">
                  <c:v>-59.844444444444456</c:v>
                </c:pt>
                <c:pt idx="56">
                  <c:v>-60.466666666666669</c:v>
                </c:pt>
                <c:pt idx="57">
                  <c:v>-61.044444444444444</c:v>
                </c:pt>
                <c:pt idx="58">
                  <c:v>-61.44444444444445</c:v>
                </c:pt>
                <c:pt idx="59">
                  <c:v>-62.044444444444437</c:v>
                </c:pt>
                <c:pt idx="60">
                  <c:v>-62.555555555555564</c:v>
                </c:pt>
                <c:pt idx="61">
                  <c:v>-63.26666666666668</c:v>
                </c:pt>
                <c:pt idx="62">
                  <c:v>-63.6</c:v>
                </c:pt>
                <c:pt idx="63">
                  <c:v>-64.222222222222243</c:v>
                </c:pt>
                <c:pt idx="64">
                  <c:v>-64.355555555555554</c:v>
                </c:pt>
                <c:pt idx="65">
                  <c:v>-64.733333333333334</c:v>
                </c:pt>
                <c:pt idx="66">
                  <c:v>-65.155555555555566</c:v>
                </c:pt>
                <c:pt idx="67">
                  <c:v>-65.51111111111112</c:v>
                </c:pt>
              </c:numCache>
            </c:numRef>
          </c:yVal>
        </c:ser>
        <c:axId val="66462848"/>
        <c:axId val="66464768"/>
      </c:scatterChart>
      <c:valAx>
        <c:axId val="6646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(Hr)</a:t>
                </a:r>
              </a:p>
            </c:rich>
          </c:tx>
          <c:layout/>
        </c:title>
        <c:tickLblPos val="nextTo"/>
        <c:crossAx val="66464768"/>
        <c:crosses val="autoZero"/>
        <c:crossBetween val="midCat"/>
      </c:valAx>
      <c:valAx>
        <c:axId val="66464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Field Decay (ppm)</a:t>
                </a:r>
              </a:p>
            </c:rich>
          </c:tx>
          <c:layout/>
        </c:title>
        <c:numFmt formatCode="General" sourceLinked="1"/>
        <c:tickLblPos val="nextTo"/>
        <c:crossAx val="664628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171449</xdr:rowOff>
    </xdr:from>
    <xdr:to>
      <xdr:col>16</xdr:col>
      <xdr:colOff>609599</xdr:colOff>
      <xdr:row>28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9524</xdr:colOff>
      <xdr:row>34</xdr:row>
      <xdr:rowOff>28575</xdr:rowOff>
    </xdr:from>
    <xdr:to>
      <xdr:col>16</xdr:col>
      <xdr:colOff>561976</xdr:colOff>
      <xdr:row>61</xdr:row>
      <xdr:rowOff>161925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361950</xdr:colOff>
      <xdr:row>65</xdr:row>
      <xdr:rowOff>142875</xdr:rowOff>
    </xdr:from>
    <xdr:to>
      <xdr:col>19</xdr:col>
      <xdr:colOff>371475</xdr:colOff>
      <xdr:row>91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18</xdr:col>
      <xdr:colOff>600075</xdr:colOff>
      <xdr:row>81</xdr:row>
      <xdr:rowOff>161925</xdr:rowOff>
    </xdr:from>
    <xdr:ext cx="184731" cy="264560"/>
    <xdr:sp macro="" textlink="">
      <xdr:nvSpPr>
        <xdr:cNvPr id="7" name="TextBox 6"/>
        <xdr:cNvSpPr txBox="1"/>
      </xdr:nvSpPr>
      <xdr:spPr>
        <a:xfrm>
          <a:off x="11572875" y="155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552450</xdr:colOff>
      <xdr:row>81</xdr:row>
      <xdr:rowOff>0</xdr:rowOff>
    </xdr:from>
    <xdr:ext cx="409984" cy="264560"/>
    <xdr:sp macro="" textlink="">
      <xdr:nvSpPr>
        <xdr:cNvPr id="8" name="TextBox 7"/>
        <xdr:cNvSpPr txBox="1"/>
      </xdr:nvSpPr>
      <xdr:spPr>
        <a:xfrm>
          <a:off x="10306050" y="15430500"/>
          <a:ext cx="4099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mm</a:t>
          </a:r>
        </a:p>
      </xdr:txBody>
    </xdr:sp>
    <xdr:clientData/>
  </xdr:oneCellAnchor>
  <xdr:twoCellAnchor>
    <xdr:from>
      <xdr:col>4</xdr:col>
      <xdr:colOff>581025</xdr:colOff>
      <xdr:row>107</xdr:row>
      <xdr:rowOff>171448</xdr:rowOff>
    </xdr:from>
    <xdr:to>
      <xdr:col>19</xdr:col>
      <xdr:colOff>542925</xdr:colOff>
      <xdr:row>139</xdr:row>
      <xdr:rowOff>57150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0.44286</cdr:x>
      <cdr:y>0.34829</cdr:y>
    </cdr:from>
    <cdr:to>
      <cdr:x>0.63878</cdr:x>
      <cdr:y>0.48077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66925" y="1552574"/>
          <a:ext cx="914400" cy="590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Cryo.</a:t>
          </a:r>
          <a:r>
            <a:rPr lang="en-US" sz="1100" baseline="0"/>
            <a:t> Pos.</a:t>
          </a:r>
          <a:endParaRPr lang="en-US" sz="1100"/>
        </a:p>
        <a:p xmlns:a="http://schemas.openxmlformats.org/drawingml/2006/main">
          <a:r>
            <a:rPr lang="en-US" sz="1100"/>
            <a:t>3mm down</a:t>
          </a:r>
        </a:p>
        <a:p xmlns:a="http://schemas.openxmlformats.org/drawingml/2006/main">
          <a:r>
            <a:rPr lang="en-US" sz="1100"/>
            <a:t>0.75 mm East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0.80408</cdr:x>
      <cdr:y>0.56624</cdr:y>
    </cdr:from>
    <cdr:to>
      <cdr:x>1</cdr:x>
      <cdr:y>0.63034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52850" y="2524125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West</a:t>
          </a:r>
        </a:p>
      </cdr:txBody>
    </cdr:sp>
  </cdr:relSizeAnchor>
  <cdr:relSizeAnchor xmlns:cdr="http://schemas.openxmlformats.org/drawingml/2006/chartDrawing">
    <cdr:from>
      <cdr:x>0.04898</cdr:x>
      <cdr:y>0.5641</cdr:y>
    </cdr:from>
    <cdr:to>
      <cdr:x>0.2449</cdr:x>
      <cdr:y>0.79274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8600" y="2514600"/>
          <a:ext cx="914400" cy="1019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0.03878</cdr:x>
      <cdr:y>0.5641</cdr:y>
    </cdr:from>
    <cdr:to>
      <cdr:x>0.23469</cdr:x>
      <cdr:y>0.76923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0975" y="25146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0.05068</cdr:x>
      <cdr:y>0.58269</cdr:y>
    </cdr:from>
    <cdr:to>
      <cdr:x>0.16122</cdr:x>
      <cdr:y>0.65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7650" y="2886074"/>
          <a:ext cx="540123" cy="333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East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0.42041</cdr:x>
      <cdr:y>0.74573</cdr:y>
    </cdr:from>
    <cdr:to>
      <cdr:x>0.61633</cdr:x>
      <cdr:y>0.95085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962150" y="33242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0.42857</cdr:x>
      <cdr:y>0.70299</cdr:y>
    </cdr:from>
    <cdr:to>
      <cdr:x>0.54898</cdr:x>
      <cdr:y>0.78632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000250" y="3133725"/>
          <a:ext cx="561977" cy="3714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mm</a:t>
          </a:r>
        </a:p>
      </cdr:txBody>
    </cdr:sp>
  </cdr:relSizeAnchor>
  <cdr:relSizeAnchor xmlns:cdr="http://schemas.openxmlformats.org/drawingml/2006/chartDrawing">
    <cdr:from>
      <cdr:x>0.84694</cdr:x>
      <cdr:y>0.22009</cdr:y>
    </cdr:from>
    <cdr:to>
      <cdr:x>1</cdr:x>
      <cdr:y>0.4594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952874" y="981075"/>
          <a:ext cx="714375" cy="1066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0.83878</cdr:x>
      <cdr:y>0.24786</cdr:y>
    </cdr:from>
    <cdr:to>
      <cdr:x>1</cdr:x>
      <cdr:y>0.45299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3914774" y="1104900"/>
          <a:ext cx="7524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0.84082</cdr:x>
      <cdr:y>0.21368</cdr:y>
    </cdr:from>
    <cdr:to>
      <cdr:x>1</cdr:x>
      <cdr:y>0.46154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924300" y="952500"/>
          <a:ext cx="742950" cy="1104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0.83061</cdr:x>
      <cdr:y>0.22863</cdr:y>
    </cdr:from>
    <cdr:to>
      <cdr:x>1</cdr:x>
      <cdr:y>0.43376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876674" y="1019175"/>
          <a:ext cx="7905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0.82041</cdr:x>
      <cdr:y>0.27308</cdr:y>
    </cdr:from>
    <cdr:to>
      <cdr:x>1</cdr:x>
      <cdr:y>0.42735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008781" y="1352550"/>
          <a:ext cx="877544" cy="764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0</a:t>
          </a:r>
          <a:r>
            <a:rPr lang="en-US" sz="1100" baseline="0"/>
            <a:t> T</a:t>
          </a:r>
          <a:endParaRPr lang="en-US" sz="1100"/>
        </a:p>
      </cdr:txBody>
    </cdr:sp>
  </cdr:relSizeAnchor>
  <cdr:relSizeAnchor xmlns:cdr="http://schemas.openxmlformats.org/drawingml/2006/chartDrawing">
    <cdr:from>
      <cdr:x>0.45714</cdr:x>
      <cdr:y>0.92115</cdr:y>
    </cdr:from>
    <cdr:to>
      <cdr:x>0.62653</cdr:x>
      <cdr:y>0.97917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233749" y="4562475"/>
          <a:ext cx="827680" cy="287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7 T</a:t>
          </a:r>
        </a:p>
      </cdr:txBody>
    </cdr:sp>
  </cdr:relSizeAnchor>
  <cdr:relSizeAnchor xmlns:cdr="http://schemas.openxmlformats.org/drawingml/2006/chartDrawing">
    <cdr:from>
      <cdr:x>0.71345</cdr:x>
      <cdr:y>0.15962</cdr:y>
    </cdr:from>
    <cdr:to>
      <cdr:x>0.92449</cdr:x>
      <cdr:y>0.31838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3486150" y="790575"/>
          <a:ext cx="1031208" cy="786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1 T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0.5898</cdr:x>
      <cdr:y>0.10192</cdr:y>
    </cdr:from>
    <cdr:to>
      <cdr:x>0.79796</cdr:x>
      <cdr:y>0.25641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2881935" y="504825"/>
          <a:ext cx="1017153" cy="765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2 T</a:t>
          </a:r>
        </a:p>
      </cdr:txBody>
    </cdr:sp>
  </cdr:relSizeAnchor>
  <cdr:relSizeAnchor xmlns:cdr="http://schemas.openxmlformats.org/drawingml/2006/chartDrawing">
    <cdr:from>
      <cdr:x>0.40612</cdr:x>
      <cdr:y>0.10577</cdr:y>
    </cdr:from>
    <cdr:to>
      <cdr:x>0.61633</cdr:x>
      <cdr:y>0.20577</cdr:y>
    </cdr:to>
    <cdr:sp macro="" textlink="">
      <cdr:nvSpPr>
        <cdr:cNvPr id="18" name="TextBox 17"/>
        <cdr:cNvSpPr txBox="1"/>
      </cdr:nvSpPr>
      <cdr:spPr>
        <a:xfrm xmlns:a="http://schemas.openxmlformats.org/drawingml/2006/main">
          <a:off x="1984446" y="523875"/>
          <a:ext cx="1027126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3 T</a:t>
          </a:r>
        </a:p>
      </cdr:txBody>
    </cdr:sp>
  </cdr:relSizeAnchor>
  <cdr:relSizeAnchor xmlns:cdr="http://schemas.openxmlformats.org/drawingml/2006/chartDrawing">
    <cdr:from>
      <cdr:x>0.18713</cdr:x>
      <cdr:y>0.21538</cdr:y>
    </cdr:from>
    <cdr:to>
      <cdr:x>0.37959</cdr:x>
      <cdr:y>0.41453</cdr:y>
    </cdr:to>
    <cdr:sp macro="" textlink="">
      <cdr:nvSpPr>
        <cdr:cNvPr id="19" name="TextBox 18"/>
        <cdr:cNvSpPr txBox="1"/>
      </cdr:nvSpPr>
      <cdr:spPr>
        <a:xfrm xmlns:a="http://schemas.openxmlformats.org/drawingml/2006/main">
          <a:off x="914400" y="1066800"/>
          <a:ext cx="940409" cy="986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4 T</a:t>
          </a:r>
        </a:p>
      </cdr:txBody>
    </cdr:sp>
  </cdr:relSizeAnchor>
  <cdr:relSizeAnchor xmlns:cdr="http://schemas.openxmlformats.org/drawingml/2006/chartDrawing">
    <cdr:from>
      <cdr:x>0.10204</cdr:x>
      <cdr:y>0.5</cdr:y>
    </cdr:from>
    <cdr:to>
      <cdr:x>0.29796</cdr:x>
      <cdr:y>0.7265</cdr:y>
    </cdr:to>
    <cdr:sp macro="" textlink="">
      <cdr:nvSpPr>
        <cdr:cNvPr id="20" name="TextBox 19"/>
        <cdr:cNvSpPr txBox="1"/>
      </cdr:nvSpPr>
      <cdr:spPr>
        <a:xfrm xmlns:a="http://schemas.openxmlformats.org/drawingml/2006/main">
          <a:off x="476250" y="2228850"/>
          <a:ext cx="914400" cy="1009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0.09552</cdr:x>
      <cdr:y>0.53846</cdr:y>
    </cdr:from>
    <cdr:to>
      <cdr:x>0.31837</cdr:x>
      <cdr:y>0.72009</cdr:y>
    </cdr:to>
    <cdr:sp macro="" textlink="">
      <cdr:nvSpPr>
        <cdr:cNvPr id="21" name="TextBox 20"/>
        <cdr:cNvSpPr txBox="1"/>
      </cdr:nvSpPr>
      <cdr:spPr>
        <a:xfrm xmlns:a="http://schemas.openxmlformats.org/drawingml/2006/main">
          <a:off x="466725" y="2667000"/>
          <a:ext cx="1088920" cy="899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5 T</a:t>
          </a:r>
        </a:p>
      </cdr:txBody>
    </cdr:sp>
  </cdr:relSizeAnchor>
  <cdr:relSizeAnchor xmlns:cdr="http://schemas.openxmlformats.org/drawingml/2006/chartDrawing">
    <cdr:from>
      <cdr:x>0.3</cdr:x>
      <cdr:y>0.83077</cdr:y>
    </cdr:from>
    <cdr:to>
      <cdr:x>0.53265</cdr:x>
      <cdr:y>1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1465896" y="4114800"/>
          <a:ext cx="1136820" cy="83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6 T</a:t>
          </a:r>
        </a:p>
      </cdr:txBody>
    </cdr:sp>
  </cdr:relSizeAnchor>
  <cdr:relSizeAnchor xmlns:cdr="http://schemas.openxmlformats.org/drawingml/2006/chartDrawing">
    <cdr:from>
      <cdr:x>0.3</cdr:x>
      <cdr:y>0.10769</cdr:y>
    </cdr:from>
    <cdr:to>
      <cdr:x>0.40204</cdr:x>
      <cdr:y>0.19808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465897" y="533400"/>
          <a:ext cx="49860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/>
            <a:t>Up</a:t>
          </a:r>
        </a:p>
      </cdr:txBody>
    </cdr:sp>
  </cdr:relSizeAnchor>
  <cdr:relSizeAnchor xmlns:cdr="http://schemas.openxmlformats.org/drawingml/2006/chartDrawing">
    <cdr:from>
      <cdr:x>0.29388</cdr:x>
      <cdr:y>0.88889</cdr:y>
    </cdr:from>
    <cdr:to>
      <cdr:x>0.51429</cdr:x>
      <cdr:y>1</cdr:y>
    </cdr:to>
    <cdr:sp macro="" textlink="">
      <cdr:nvSpPr>
        <cdr:cNvPr id="24" name="TextBox 23"/>
        <cdr:cNvSpPr txBox="1"/>
      </cdr:nvSpPr>
      <cdr:spPr>
        <a:xfrm xmlns:a="http://schemas.openxmlformats.org/drawingml/2006/main">
          <a:off x="1371600" y="3962400"/>
          <a:ext cx="1028700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0.28655</cdr:x>
      <cdr:y>0.90962</cdr:y>
    </cdr:from>
    <cdr:to>
      <cdr:x>0.48776</cdr:x>
      <cdr:y>1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1400175" y="4505325"/>
          <a:ext cx="983155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sz="1100"/>
            <a:t>Down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92"/>
  <sheetViews>
    <sheetView tabSelected="1" workbookViewId="0">
      <selection activeCell="N170" sqref="N170"/>
    </sheetView>
  </sheetViews>
  <sheetFormatPr defaultRowHeight="15"/>
  <sheetData>
    <row r="3" spans="1:2">
      <c r="A3" t="s">
        <v>0</v>
      </c>
      <c r="B3" t="s">
        <v>1</v>
      </c>
    </row>
    <row r="4" spans="1:2">
      <c r="A4">
        <v>1</v>
      </c>
      <c r="B4">
        <v>0.22600000000000001</v>
      </c>
    </row>
    <row r="5" spans="1:2">
      <c r="A5">
        <v>2</v>
      </c>
      <c r="B5">
        <v>0.216</v>
      </c>
    </row>
    <row r="6" spans="1:2">
      <c r="A6">
        <v>3</v>
      </c>
      <c r="B6">
        <v>0.20200000000000001</v>
      </c>
    </row>
    <row r="7" spans="1:2">
      <c r="A7">
        <v>4</v>
      </c>
      <c r="B7">
        <v>0.182</v>
      </c>
    </row>
    <row r="8" spans="1:2">
      <c r="A8">
        <v>5</v>
      </c>
      <c r="B8">
        <v>0.16</v>
      </c>
    </row>
    <row r="9" spans="1:2">
      <c r="A9">
        <v>6</v>
      </c>
      <c r="B9">
        <v>0.13500000000000001</v>
      </c>
    </row>
    <row r="10" spans="1:2">
      <c r="A10">
        <v>7</v>
      </c>
      <c r="B10">
        <v>0.112</v>
      </c>
    </row>
    <row r="35" spans="1:5">
      <c r="A35" t="s">
        <v>0</v>
      </c>
      <c r="B35" t="s">
        <v>15</v>
      </c>
      <c r="C35" t="s">
        <v>16</v>
      </c>
      <c r="D35" t="s">
        <v>17</v>
      </c>
      <c r="E35" t="s">
        <v>18</v>
      </c>
    </row>
    <row r="36" spans="1:5">
      <c r="A36">
        <v>1</v>
      </c>
      <c r="B36">
        <v>4.1000000000000002E-2</v>
      </c>
      <c r="C36">
        <v>5.1999999999999998E-2</v>
      </c>
      <c r="D36">
        <v>2.1999999999999999E-2</v>
      </c>
      <c r="E36">
        <v>3.2000000000000001E-2</v>
      </c>
    </row>
    <row r="37" spans="1:5">
      <c r="A37">
        <v>2</v>
      </c>
      <c r="B37">
        <v>2.1999999999999999E-2</v>
      </c>
      <c r="C37">
        <v>3.6999999999999998E-2</v>
      </c>
      <c r="D37">
        <v>1.0999999999999999E-2</v>
      </c>
      <c r="E37">
        <v>0.02</v>
      </c>
    </row>
    <row r="38" spans="1:5">
      <c r="A38">
        <v>3</v>
      </c>
      <c r="B38">
        <v>1.2999999999999999E-2</v>
      </c>
      <c r="C38">
        <v>3.1E-2</v>
      </c>
      <c r="D38">
        <v>1.0999999999999999E-2</v>
      </c>
      <c r="E38">
        <v>1.9E-2</v>
      </c>
    </row>
    <row r="39" spans="1:5">
      <c r="A39">
        <v>4</v>
      </c>
      <c r="B39">
        <v>1.4999999999999999E-2</v>
      </c>
      <c r="C39">
        <v>2.5000000000000001E-2</v>
      </c>
      <c r="D39">
        <v>0.01</v>
      </c>
      <c r="E39">
        <v>2.1000000000000001E-2</v>
      </c>
    </row>
    <row r="40" spans="1:5">
      <c r="A40">
        <v>5</v>
      </c>
      <c r="B40">
        <v>2.5000000000000001E-2</v>
      </c>
      <c r="C40">
        <v>3.1E-2</v>
      </c>
      <c r="D40">
        <v>1.2999999999999999E-2</v>
      </c>
      <c r="E40">
        <v>2.1999999999999999E-2</v>
      </c>
    </row>
    <row r="41" spans="1:5">
      <c r="A41">
        <v>6</v>
      </c>
      <c r="B41">
        <v>3.7999999999999999E-2</v>
      </c>
      <c r="C41">
        <v>3.3000000000000002E-2</v>
      </c>
      <c r="D41">
        <v>2.1999999999999999E-2</v>
      </c>
      <c r="E41">
        <v>2.3E-2</v>
      </c>
    </row>
    <row r="42" spans="1:5">
      <c r="A42">
        <v>7</v>
      </c>
      <c r="B42">
        <v>4.3999999999999997E-2</v>
      </c>
      <c r="C42">
        <v>5.1999999999999998E-2</v>
      </c>
      <c r="D42">
        <v>2.1999999999999999E-2</v>
      </c>
      <c r="E42">
        <v>2.5000000000000001E-2</v>
      </c>
    </row>
    <row r="68" spans="1:10">
      <c r="A68" s="1"/>
    </row>
    <row r="69" spans="1:10">
      <c r="A69" s="1" t="s">
        <v>2</v>
      </c>
      <c r="B69" s="1" t="s">
        <v>3</v>
      </c>
      <c r="C69" s="1" t="s">
        <v>4</v>
      </c>
      <c r="D69" s="1" t="s">
        <v>5</v>
      </c>
      <c r="E69" s="1" t="s">
        <v>6</v>
      </c>
      <c r="F69" s="1"/>
      <c r="G69" s="1" t="s">
        <v>7</v>
      </c>
      <c r="H69" s="1" t="s">
        <v>8</v>
      </c>
      <c r="I69" s="1" t="s">
        <v>9</v>
      </c>
      <c r="J69" s="1" t="s">
        <v>10</v>
      </c>
    </row>
    <row r="72" spans="1:10">
      <c r="A72" s="1">
        <v>0</v>
      </c>
      <c r="B72" s="1">
        <v>320</v>
      </c>
      <c r="C72" s="1">
        <v>132</v>
      </c>
      <c r="D72" s="1">
        <v>648</v>
      </c>
      <c r="E72" s="1">
        <v>69</v>
      </c>
      <c r="F72" s="1"/>
      <c r="G72">
        <f t="shared" ref="G72:G79" si="0">B72-C72</f>
        <v>188</v>
      </c>
      <c r="H72">
        <f t="shared" ref="H72:H79" si="1">D72-E72</f>
        <v>579</v>
      </c>
      <c r="I72">
        <f t="shared" ref="I72:I79" si="2">G72/336*0.5</f>
        <v>0.27976190476190477</v>
      </c>
      <c r="J72">
        <f t="shared" ref="J72:J79" si="3">H72/177*0.5-0.5</f>
        <v>1.1355932203389831</v>
      </c>
    </row>
    <row r="73" spans="1:10">
      <c r="A73" s="1">
        <v>1</v>
      </c>
      <c r="B73" s="1">
        <v>447</v>
      </c>
      <c r="C73" s="1">
        <v>155</v>
      </c>
      <c r="D73" s="1">
        <v>567</v>
      </c>
      <c r="E73" s="1">
        <v>87</v>
      </c>
      <c r="F73" s="1"/>
      <c r="G73">
        <f t="shared" si="0"/>
        <v>292</v>
      </c>
      <c r="H73">
        <f t="shared" si="1"/>
        <v>480</v>
      </c>
      <c r="I73">
        <f t="shared" si="2"/>
        <v>0.43452380952380953</v>
      </c>
      <c r="J73">
        <f t="shared" si="3"/>
        <v>0.85593220338983045</v>
      </c>
    </row>
    <row r="74" spans="1:10">
      <c r="A74" s="1">
        <v>2</v>
      </c>
      <c r="B74" s="1">
        <v>487</v>
      </c>
      <c r="C74" s="1">
        <v>131</v>
      </c>
      <c r="D74" s="1">
        <v>446</v>
      </c>
      <c r="E74" s="1">
        <v>93</v>
      </c>
      <c r="F74" s="1"/>
      <c r="G74">
        <f t="shared" si="0"/>
        <v>356</v>
      </c>
      <c r="H74">
        <f t="shared" si="1"/>
        <v>353</v>
      </c>
      <c r="I74">
        <f t="shared" si="2"/>
        <v>0.52976190476190477</v>
      </c>
      <c r="J74">
        <f t="shared" si="3"/>
        <v>0.49717514124293782</v>
      </c>
    </row>
    <row r="75" spans="1:10">
      <c r="A75" s="1">
        <v>3</v>
      </c>
      <c r="B75" s="1">
        <v>491</v>
      </c>
      <c r="C75" s="1">
        <v>147</v>
      </c>
      <c r="D75" s="1">
        <v>349</v>
      </c>
      <c r="E75" s="1">
        <v>160</v>
      </c>
      <c r="F75" s="1"/>
      <c r="G75">
        <f t="shared" si="0"/>
        <v>344</v>
      </c>
      <c r="H75">
        <f t="shared" si="1"/>
        <v>189</v>
      </c>
      <c r="I75">
        <f t="shared" si="2"/>
        <v>0.51190476190476186</v>
      </c>
      <c r="J75">
        <f t="shared" si="3"/>
        <v>3.3898305084745783E-2</v>
      </c>
    </row>
    <row r="76" spans="1:10">
      <c r="A76" s="1">
        <v>4</v>
      </c>
      <c r="B76" s="1">
        <v>433</v>
      </c>
      <c r="C76" s="1">
        <v>186</v>
      </c>
      <c r="D76" s="1">
        <v>322</v>
      </c>
      <c r="E76" s="1">
        <v>307</v>
      </c>
      <c r="F76" s="1"/>
      <c r="G76">
        <f t="shared" si="0"/>
        <v>247</v>
      </c>
      <c r="H76">
        <f t="shared" si="1"/>
        <v>15</v>
      </c>
      <c r="I76">
        <f t="shared" si="2"/>
        <v>0.36755952380952384</v>
      </c>
      <c r="J76">
        <f t="shared" si="3"/>
        <v>-0.4576271186440678</v>
      </c>
    </row>
    <row r="77" spans="1:10">
      <c r="A77" s="1">
        <v>5</v>
      </c>
      <c r="B77" s="1">
        <v>310</v>
      </c>
      <c r="C77" s="1">
        <v>340</v>
      </c>
      <c r="D77" s="1">
        <v>291</v>
      </c>
      <c r="E77" s="1">
        <v>343</v>
      </c>
      <c r="F77" s="1"/>
      <c r="G77">
        <f t="shared" si="0"/>
        <v>-30</v>
      </c>
      <c r="H77">
        <f t="shared" si="1"/>
        <v>-52</v>
      </c>
      <c r="I77">
        <f t="shared" si="2"/>
        <v>-4.4642857142857144E-2</v>
      </c>
      <c r="J77">
        <f t="shared" si="3"/>
        <v>-0.64689265536723162</v>
      </c>
    </row>
    <row r="78" spans="1:10">
      <c r="A78" s="1">
        <v>6</v>
      </c>
      <c r="B78" s="1">
        <v>225</v>
      </c>
      <c r="C78" s="1">
        <v>518</v>
      </c>
      <c r="D78" s="1">
        <v>376</v>
      </c>
      <c r="E78" s="1">
        <v>227</v>
      </c>
      <c r="F78" s="1"/>
      <c r="G78">
        <f t="shared" si="0"/>
        <v>-293</v>
      </c>
      <c r="H78">
        <f t="shared" si="1"/>
        <v>149</v>
      </c>
      <c r="I78">
        <f t="shared" si="2"/>
        <v>-0.43601190476190477</v>
      </c>
      <c r="J78">
        <f t="shared" si="3"/>
        <v>-7.9096045197740106E-2</v>
      </c>
    </row>
    <row r="79" spans="1:10">
      <c r="A79" s="1">
        <v>7</v>
      </c>
      <c r="B79" s="1">
        <v>178</v>
      </c>
      <c r="C79" s="1">
        <v>515</v>
      </c>
      <c r="D79" s="1">
        <v>428</v>
      </c>
      <c r="E79" s="1">
        <v>153</v>
      </c>
      <c r="F79" s="1"/>
      <c r="G79">
        <f t="shared" si="0"/>
        <v>-337</v>
      </c>
      <c r="H79">
        <f t="shared" si="1"/>
        <v>275</v>
      </c>
      <c r="I79">
        <f t="shared" si="2"/>
        <v>-0.50148809523809523</v>
      </c>
      <c r="J79">
        <f t="shared" si="3"/>
        <v>0.2768361581920904</v>
      </c>
    </row>
    <row r="97" spans="1:3">
      <c r="A97" t="s">
        <v>12</v>
      </c>
      <c r="B97" t="s">
        <v>13</v>
      </c>
      <c r="C97" t="s">
        <v>11</v>
      </c>
    </row>
    <row r="98" spans="1:3">
      <c r="A98" t="s">
        <v>14</v>
      </c>
    </row>
    <row r="100" spans="1:3">
      <c r="A100">
        <v>7.1440000000000001</v>
      </c>
      <c r="B100">
        <f>A100-7.144</f>
        <v>0</v>
      </c>
      <c r="C100">
        <f>B100/45000*1000000</f>
        <v>0</v>
      </c>
    </row>
    <row r="101" spans="1:3">
      <c r="A101">
        <v>7.2809999999999997</v>
      </c>
      <c r="B101">
        <f t="shared" ref="B101:B164" si="4">A101-7.144</f>
        <v>0.13699999999999957</v>
      </c>
      <c r="C101">
        <f t="shared" ref="C101:C164" si="5">B101/45000*1000000</f>
        <v>3.0444444444444345</v>
      </c>
    </row>
    <row r="102" spans="1:3">
      <c r="A102">
        <v>7.032</v>
      </c>
      <c r="B102">
        <f t="shared" si="4"/>
        <v>-0.1120000000000001</v>
      </c>
      <c r="C102">
        <f t="shared" si="5"/>
        <v>-2.4888888888888911</v>
      </c>
    </row>
    <row r="103" spans="1:3">
      <c r="A103">
        <v>6.968</v>
      </c>
      <c r="B103">
        <f t="shared" si="4"/>
        <v>-0.17600000000000016</v>
      </c>
      <c r="C103">
        <f t="shared" si="5"/>
        <v>-3.9111111111111145</v>
      </c>
    </row>
    <row r="104" spans="1:3">
      <c r="A104">
        <v>6.91</v>
      </c>
      <c r="B104">
        <f t="shared" si="4"/>
        <v>-0.23399999999999999</v>
      </c>
      <c r="C104">
        <f t="shared" si="5"/>
        <v>-5.1999999999999993</v>
      </c>
    </row>
    <row r="105" spans="1:3">
      <c r="A105">
        <v>6.8559999999999999</v>
      </c>
      <c r="B105">
        <f t="shared" si="4"/>
        <v>-0.28800000000000026</v>
      </c>
      <c r="C105">
        <f t="shared" si="5"/>
        <v>-6.4000000000000057</v>
      </c>
    </row>
    <row r="106" spans="1:3">
      <c r="A106">
        <v>6.81</v>
      </c>
      <c r="B106">
        <f t="shared" si="4"/>
        <v>-0.33400000000000052</v>
      </c>
      <c r="C106">
        <f t="shared" si="5"/>
        <v>-7.422222222222234</v>
      </c>
    </row>
    <row r="107" spans="1:3">
      <c r="A107">
        <v>6.7629999999999999</v>
      </c>
      <c r="B107">
        <f t="shared" si="4"/>
        <v>-0.38100000000000023</v>
      </c>
      <c r="C107">
        <f t="shared" si="5"/>
        <v>-8.4666666666666721</v>
      </c>
    </row>
    <row r="108" spans="1:3">
      <c r="A108">
        <v>6.7060000000000004</v>
      </c>
      <c r="B108">
        <f t="shared" si="4"/>
        <v>-0.43799999999999972</v>
      </c>
      <c r="C108">
        <f t="shared" si="5"/>
        <v>-9.7333333333333272</v>
      </c>
    </row>
    <row r="109" spans="1:3">
      <c r="A109">
        <v>6.6630000000000003</v>
      </c>
      <c r="B109">
        <f t="shared" si="4"/>
        <v>-0.48099999999999987</v>
      </c>
      <c r="C109">
        <f t="shared" si="5"/>
        <v>-10.688888888888886</v>
      </c>
    </row>
    <row r="110" spans="1:3">
      <c r="A110">
        <v>6.609</v>
      </c>
      <c r="B110">
        <f t="shared" si="4"/>
        <v>-0.53500000000000014</v>
      </c>
      <c r="C110">
        <f t="shared" si="5"/>
        <v>-11.888888888888891</v>
      </c>
    </row>
    <row r="111" spans="1:3">
      <c r="A111">
        <v>6.5620000000000003</v>
      </c>
      <c r="B111">
        <f t="shared" si="4"/>
        <v>-0.58199999999999985</v>
      </c>
      <c r="C111">
        <f t="shared" si="5"/>
        <v>-12.93333333333333</v>
      </c>
    </row>
    <row r="112" spans="1:3">
      <c r="A112">
        <v>6.5129999999999999</v>
      </c>
      <c r="B112">
        <f t="shared" si="4"/>
        <v>-0.63100000000000023</v>
      </c>
      <c r="C112">
        <f t="shared" si="5"/>
        <v>-14.022222222222227</v>
      </c>
    </row>
    <row r="113" spans="1:3">
      <c r="A113">
        <v>6.4669999999999996</v>
      </c>
      <c r="B113">
        <f t="shared" si="4"/>
        <v>-0.67700000000000049</v>
      </c>
      <c r="C113">
        <f t="shared" si="5"/>
        <v>-15.044444444444455</v>
      </c>
    </row>
    <row r="114" spans="1:3">
      <c r="A114">
        <v>6.4260000000000002</v>
      </c>
      <c r="B114">
        <f t="shared" si="4"/>
        <v>-0.71799999999999997</v>
      </c>
      <c r="C114">
        <f t="shared" si="5"/>
        <v>-15.955555555555554</v>
      </c>
    </row>
    <row r="115" spans="1:3">
      <c r="A115">
        <v>6.3890000000000002</v>
      </c>
      <c r="B115">
        <f t="shared" si="4"/>
        <v>-0.75499999999999989</v>
      </c>
      <c r="C115">
        <f t="shared" si="5"/>
        <v>-16.777777777777775</v>
      </c>
    </row>
    <row r="116" spans="1:3">
      <c r="A116">
        <v>6.3390000000000004</v>
      </c>
      <c r="B116">
        <f t="shared" si="4"/>
        <v>-0.80499999999999972</v>
      </c>
      <c r="C116">
        <f t="shared" si="5"/>
        <v>-17.888888888888882</v>
      </c>
    </row>
    <row r="117" spans="1:3">
      <c r="A117">
        <v>6.2969999999999997</v>
      </c>
      <c r="B117">
        <f t="shared" si="4"/>
        <v>-0.84700000000000042</v>
      </c>
      <c r="C117">
        <f t="shared" si="5"/>
        <v>-18.822222222222234</v>
      </c>
    </row>
    <row r="118" spans="1:3">
      <c r="A118">
        <v>6.26</v>
      </c>
      <c r="B118">
        <f t="shared" si="4"/>
        <v>-0.88400000000000034</v>
      </c>
      <c r="C118">
        <f t="shared" si="5"/>
        <v>-19.644444444444453</v>
      </c>
    </row>
    <row r="119" spans="1:3">
      <c r="A119">
        <v>6.2130000000000001</v>
      </c>
      <c r="B119">
        <f t="shared" si="4"/>
        <v>-0.93100000000000005</v>
      </c>
      <c r="C119">
        <f t="shared" si="5"/>
        <v>-20.68888888888889</v>
      </c>
    </row>
    <row r="120" spans="1:3">
      <c r="A120">
        <v>6.1710000000000003</v>
      </c>
      <c r="B120">
        <f t="shared" si="4"/>
        <v>-0.97299999999999986</v>
      </c>
      <c r="C120">
        <f t="shared" si="5"/>
        <v>-21.62222222222222</v>
      </c>
    </row>
    <row r="121" spans="1:3">
      <c r="A121">
        <v>6.1189999999999998</v>
      </c>
      <c r="B121">
        <f t="shared" si="4"/>
        <v>-1.0250000000000004</v>
      </c>
      <c r="C121">
        <f t="shared" si="5"/>
        <v>-22.777777777777786</v>
      </c>
    </row>
    <row r="122" spans="1:3">
      <c r="A122">
        <v>6.0579999999999998</v>
      </c>
      <c r="B122">
        <f t="shared" si="4"/>
        <v>-1.0860000000000003</v>
      </c>
      <c r="C122">
        <f t="shared" si="5"/>
        <v>-24.13333333333334</v>
      </c>
    </row>
    <row r="123" spans="1:3">
      <c r="A123">
        <v>6.0119999999999996</v>
      </c>
      <c r="B123">
        <f t="shared" si="4"/>
        <v>-1.1320000000000006</v>
      </c>
      <c r="C123">
        <f t="shared" si="5"/>
        <v>-25.155555555555569</v>
      </c>
    </row>
    <row r="124" spans="1:3">
      <c r="A124">
        <v>5.9370000000000003</v>
      </c>
      <c r="B124">
        <f t="shared" si="4"/>
        <v>-1.2069999999999999</v>
      </c>
      <c r="C124">
        <f t="shared" si="5"/>
        <v>-26.822222222222219</v>
      </c>
    </row>
    <row r="125" spans="1:3">
      <c r="A125">
        <v>5.8609999999999998</v>
      </c>
      <c r="B125">
        <f t="shared" si="4"/>
        <v>-1.2830000000000004</v>
      </c>
      <c r="C125">
        <f t="shared" si="5"/>
        <v>-28.511111111111116</v>
      </c>
    </row>
    <row r="126" spans="1:3">
      <c r="A126">
        <v>5.79</v>
      </c>
      <c r="B126">
        <f t="shared" si="4"/>
        <v>-1.3540000000000001</v>
      </c>
      <c r="C126">
        <f t="shared" si="5"/>
        <v>-30.088888888888889</v>
      </c>
    </row>
    <row r="127" spans="1:3">
      <c r="A127">
        <v>5.7089999999999996</v>
      </c>
      <c r="B127">
        <f t="shared" si="4"/>
        <v>-1.4350000000000005</v>
      </c>
      <c r="C127">
        <f t="shared" si="5"/>
        <v>-31.888888888888896</v>
      </c>
    </row>
    <row r="128" spans="1:3">
      <c r="A128">
        <v>5.6050000000000004</v>
      </c>
      <c r="B128">
        <f t="shared" si="4"/>
        <v>-1.5389999999999997</v>
      </c>
      <c r="C128">
        <f t="shared" si="5"/>
        <v>-34.199999999999989</v>
      </c>
    </row>
    <row r="129" spans="1:3">
      <c r="A129">
        <v>5.5209999999999999</v>
      </c>
      <c r="B129">
        <f t="shared" si="4"/>
        <v>-1.6230000000000002</v>
      </c>
      <c r="C129">
        <f t="shared" si="5"/>
        <v>-36.06666666666667</v>
      </c>
    </row>
    <row r="130" spans="1:3">
      <c r="A130">
        <v>5.4379999999999997</v>
      </c>
      <c r="B130">
        <f t="shared" si="4"/>
        <v>-1.7060000000000004</v>
      </c>
      <c r="C130">
        <f t="shared" si="5"/>
        <v>-37.911111111111119</v>
      </c>
    </row>
    <row r="131" spans="1:3">
      <c r="A131">
        <v>5.359</v>
      </c>
      <c r="B131">
        <f t="shared" si="4"/>
        <v>-1.7850000000000001</v>
      </c>
      <c r="C131">
        <f t="shared" si="5"/>
        <v>-39.666666666666671</v>
      </c>
    </row>
    <row r="132" spans="1:3">
      <c r="A132">
        <v>5.2889999999999997</v>
      </c>
      <c r="B132">
        <f t="shared" si="4"/>
        <v>-1.8550000000000004</v>
      </c>
      <c r="C132">
        <f t="shared" si="5"/>
        <v>-41.222222222222229</v>
      </c>
    </row>
    <row r="133" spans="1:3">
      <c r="A133">
        <v>5.2460000000000004</v>
      </c>
      <c r="B133">
        <f t="shared" si="4"/>
        <v>-1.8979999999999997</v>
      </c>
      <c r="C133">
        <f t="shared" si="5"/>
        <v>-42.17777777777777</v>
      </c>
    </row>
    <row r="134" spans="1:3">
      <c r="A134">
        <v>5.1879999999999997</v>
      </c>
      <c r="B134">
        <f t="shared" si="4"/>
        <v>-1.9560000000000004</v>
      </c>
      <c r="C134">
        <f t="shared" si="5"/>
        <v>-43.466666666666676</v>
      </c>
    </row>
    <row r="135" spans="1:3">
      <c r="A135">
        <v>5.15</v>
      </c>
      <c r="B135">
        <f t="shared" si="4"/>
        <v>-1.9939999999999998</v>
      </c>
      <c r="C135">
        <f t="shared" si="5"/>
        <v>-44.311111111111103</v>
      </c>
    </row>
    <row r="136" spans="1:3">
      <c r="A136">
        <v>5.12</v>
      </c>
      <c r="B136">
        <f t="shared" si="4"/>
        <v>-2.024</v>
      </c>
      <c r="C136">
        <f t="shared" si="5"/>
        <v>-44.977777777777774</v>
      </c>
    </row>
    <row r="137" spans="1:3">
      <c r="A137">
        <v>5.0880000000000001</v>
      </c>
      <c r="B137">
        <f t="shared" si="4"/>
        <v>-2.056</v>
      </c>
      <c r="C137">
        <f t="shared" si="5"/>
        <v>-45.68888888888889</v>
      </c>
    </row>
    <row r="138" spans="1:3">
      <c r="A138">
        <v>5.0620000000000003</v>
      </c>
      <c r="B138">
        <f t="shared" si="4"/>
        <v>-2.0819999999999999</v>
      </c>
      <c r="C138">
        <f t="shared" si="5"/>
        <v>-46.266666666666659</v>
      </c>
    </row>
    <row r="139" spans="1:3">
      <c r="A139">
        <v>5.048</v>
      </c>
      <c r="B139">
        <f t="shared" si="4"/>
        <v>-2.0960000000000001</v>
      </c>
      <c r="C139">
        <f t="shared" si="5"/>
        <v>-46.577777777777783</v>
      </c>
    </row>
    <row r="140" spans="1:3">
      <c r="A140">
        <v>5.0190000000000001</v>
      </c>
      <c r="B140">
        <f t="shared" si="4"/>
        <v>-2.125</v>
      </c>
      <c r="C140">
        <f t="shared" si="5"/>
        <v>-47.222222222222221</v>
      </c>
    </row>
    <row r="141" spans="1:3">
      <c r="A141">
        <v>4.9950000000000001</v>
      </c>
      <c r="B141">
        <f t="shared" si="4"/>
        <v>-2.149</v>
      </c>
      <c r="C141">
        <f t="shared" si="5"/>
        <v>-47.75555555555556</v>
      </c>
    </row>
    <row r="142" spans="1:3">
      <c r="A142">
        <v>4.9820000000000002</v>
      </c>
      <c r="B142">
        <f t="shared" si="4"/>
        <v>-2.1619999999999999</v>
      </c>
      <c r="C142">
        <f t="shared" si="5"/>
        <v>-48.044444444444444</v>
      </c>
    </row>
    <row r="143" spans="1:3">
      <c r="A143">
        <v>4.9630000000000001</v>
      </c>
      <c r="B143">
        <f t="shared" si="4"/>
        <v>-2.181</v>
      </c>
      <c r="C143">
        <f t="shared" si="5"/>
        <v>-48.466666666666669</v>
      </c>
    </row>
    <row r="144" spans="1:3">
      <c r="A144">
        <v>4.9260000000000002</v>
      </c>
      <c r="B144">
        <f t="shared" si="4"/>
        <v>-2.218</v>
      </c>
      <c r="C144">
        <f t="shared" si="5"/>
        <v>-49.288888888888884</v>
      </c>
    </row>
    <row r="145" spans="1:3">
      <c r="A145">
        <v>4.8949999999999996</v>
      </c>
      <c r="B145">
        <f t="shared" si="4"/>
        <v>-2.2490000000000006</v>
      </c>
      <c r="C145">
        <f t="shared" si="5"/>
        <v>-49.977777777777789</v>
      </c>
    </row>
    <row r="146" spans="1:3">
      <c r="A146">
        <v>4.8579999999999997</v>
      </c>
      <c r="B146">
        <f t="shared" si="4"/>
        <v>-2.2860000000000005</v>
      </c>
      <c r="C146">
        <f t="shared" si="5"/>
        <v>-50.800000000000011</v>
      </c>
    </row>
    <row r="147" spans="1:3">
      <c r="A147">
        <v>4.8150000000000004</v>
      </c>
      <c r="B147">
        <f t="shared" si="4"/>
        <v>-2.3289999999999997</v>
      </c>
      <c r="C147">
        <f t="shared" si="5"/>
        <v>-51.755555555555546</v>
      </c>
    </row>
    <row r="148" spans="1:3">
      <c r="A148">
        <v>4.7789999999999999</v>
      </c>
      <c r="B148">
        <f t="shared" si="4"/>
        <v>-2.3650000000000002</v>
      </c>
      <c r="C148">
        <f t="shared" si="5"/>
        <v>-52.555555555555557</v>
      </c>
    </row>
    <row r="149" spans="1:3">
      <c r="A149">
        <v>4.7279999999999998</v>
      </c>
      <c r="B149">
        <f t="shared" si="4"/>
        <v>-2.4160000000000004</v>
      </c>
      <c r="C149">
        <f t="shared" si="5"/>
        <v>-53.688888888888897</v>
      </c>
    </row>
    <row r="150" spans="1:3">
      <c r="A150">
        <v>4.6619999999999999</v>
      </c>
      <c r="B150">
        <f t="shared" si="4"/>
        <v>-2.4820000000000002</v>
      </c>
      <c r="C150">
        <f t="shared" si="5"/>
        <v>-55.155555555555559</v>
      </c>
    </row>
    <row r="151" spans="1:3">
      <c r="A151">
        <v>4.6139999999999999</v>
      </c>
      <c r="B151">
        <f t="shared" si="4"/>
        <v>-2.5300000000000002</v>
      </c>
      <c r="C151">
        <f t="shared" si="5"/>
        <v>-56.222222222222229</v>
      </c>
    </row>
    <row r="152" spans="1:3">
      <c r="A152">
        <v>4.5629999999999997</v>
      </c>
      <c r="B152">
        <f t="shared" si="4"/>
        <v>-2.5810000000000004</v>
      </c>
      <c r="C152">
        <f t="shared" si="5"/>
        <v>-57.355555555555561</v>
      </c>
    </row>
    <row r="153" spans="1:3">
      <c r="A153">
        <v>4.5179999999999998</v>
      </c>
      <c r="B153">
        <f t="shared" si="4"/>
        <v>-2.6260000000000003</v>
      </c>
      <c r="C153">
        <f t="shared" si="5"/>
        <v>-58.355555555555569</v>
      </c>
    </row>
    <row r="154" spans="1:3">
      <c r="A154">
        <v>4.4859999999999998</v>
      </c>
      <c r="B154">
        <f t="shared" si="4"/>
        <v>-2.6580000000000004</v>
      </c>
      <c r="C154">
        <f t="shared" si="5"/>
        <v>-59.066666666666677</v>
      </c>
    </row>
    <row r="155" spans="1:3">
      <c r="A155">
        <v>4.4509999999999996</v>
      </c>
      <c r="B155">
        <f t="shared" si="4"/>
        <v>-2.6930000000000005</v>
      </c>
      <c r="C155">
        <f t="shared" si="5"/>
        <v>-59.844444444444456</v>
      </c>
    </row>
    <row r="156" spans="1:3">
      <c r="A156">
        <v>4.423</v>
      </c>
      <c r="B156">
        <f t="shared" si="4"/>
        <v>-2.7210000000000001</v>
      </c>
      <c r="C156">
        <f t="shared" si="5"/>
        <v>-60.466666666666669</v>
      </c>
    </row>
    <row r="157" spans="1:3">
      <c r="A157">
        <v>4.3970000000000002</v>
      </c>
      <c r="B157">
        <f t="shared" si="4"/>
        <v>-2.7469999999999999</v>
      </c>
      <c r="C157">
        <f t="shared" si="5"/>
        <v>-61.044444444444444</v>
      </c>
    </row>
    <row r="158" spans="1:3">
      <c r="A158">
        <v>4.3789999999999996</v>
      </c>
      <c r="B158">
        <f t="shared" si="4"/>
        <v>-2.7650000000000006</v>
      </c>
      <c r="C158">
        <f t="shared" si="5"/>
        <v>-61.44444444444445</v>
      </c>
    </row>
    <row r="159" spans="1:3">
      <c r="A159">
        <v>4.3520000000000003</v>
      </c>
      <c r="B159">
        <f t="shared" si="4"/>
        <v>-2.7919999999999998</v>
      </c>
      <c r="C159">
        <f t="shared" si="5"/>
        <v>-62.044444444444437</v>
      </c>
    </row>
    <row r="160" spans="1:3">
      <c r="A160">
        <v>4.3289999999999997</v>
      </c>
      <c r="B160">
        <f t="shared" si="4"/>
        <v>-2.8150000000000004</v>
      </c>
      <c r="C160">
        <f t="shared" si="5"/>
        <v>-62.555555555555564</v>
      </c>
    </row>
    <row r="161" spans="1:13">
      <c r="A161">
        <v>4.2969999999999997</v>
      </c>
      <c r="B161">
        <f t="shared" si="4"/>
        <v>-2.8470000000000004</v>
      </c>
      <c r="C161">
        <f t="shared" si="5"/>
        <v>-63.26666666666668</v>
      </c>
    </row>
    <row r="162" spans="1:13">
      <c r="A162">
        <v>4.282</v>
      </c>
      <c r="B162">
        <f t="shared" si="4"/>
        <v>-2.8620000000000001</v>
      </c>
      <c r="C162">
        <f t="shared" si="5"/>
        <v>-63.6</v>
      </c>
    </row>
    <row r="163" spans="1:13">
      <c r="A163">
        <v>4.2539999999999996</v>
      </c>
      <c r="B163">
        <f t="shared" si="4"/>
        <v>-2.8900000000000006</v>
      </c>
      <c r="C163">
        <f t="shared" si="5"/>
        <v>-64.222222222222243</v>
      </c>
    </row>
    <row r="164" spans="1:13">
      <c r="A164">
        <v>4.2480000000000002</v>
      </c>
      <c r="B164">
        <f t="shared" si="4"/>
        <v>-2.8959999999999999</v>
      </c>
      <c r="C164">
        <f t="shared" si="5"/>
        <v>-64.355555555555554</v>
      </c>
    </row>
    <row r="165" spans="1:13">
      <c r="A165">
        <v>4.2309999999999999</v>
      </c>
      <c r="B165">
        <f t="shared" ref="B165:B167" si="6">A165-7.144</f>
        <v>-2.9130000000000003</v>
      </c>
      <c r="C165">
        <f t="shared" ref="C165:C167" si="7">B165/45000*1000000</f>
        <v>-64.733333333333334</v>
      </c>
    </row>
    <row r="166" spans="1:13">
      <c r="A166">
        <v>4.2119999999999997</v>
      </c>
      <c r="B166">
        <f t="shared" si="6"/>
        <v>-2.9320000000000004</v>
      </c>
      <c r="C166">
        <f t="shared" si="7"/>
        <v>-65.155555555555566</v>
      </c>
    </row>
    <row r="167" spans="1:13">
      <c r="A167">
        <v>4.1959999999999997</v>
      </c>
      <c r="B167">
        <f t="shared" si="6"/>
        <v>-2.9480000000000004</v>
      </c>
      <c r="C167">
        <f t="shared" si="7"/>
        <v>-65.51111111111112</v>
      </c>
    </row>
    <row r="172" spans="1:13">
      <c r="D172" t="s">
        <v>34</v>
      </c>
    </row>
    <row r="174" spans="1:13">
      <c r="C174" t="s">
        <v>23</v>
      </c>
      <c r="D174" t="s">
        <v>24</v>
      </c>
    </row>
    <row r="175" spans="1:13">
      <c r="A175" s="2" t="s">
        <v>2</v>
      </c>
      <c r="B175" s="2" t="s">
        <v>19</v>
      </c>
      <c r="C175" s="2" t="s">
        <v>20</v>
      </c>
      <c r="D175" s="2" t="s">
        <v>21</v>
      </c>
      <c r="E175" s="2" t="s">
        <v>22</v>
      </c>
      <c r="F175" s="2" t="s">
        <v>25</v>
      </c>
      <c r="G175" s="2" t="s">
        <v>26</v>
      </c>
      <c r="H175" s="2" t="s">
        <v>27</v>
      </c>
      <c r="I175" s="2" t="s">
        <v>28</v>
      </c>
      <c r="J175" s="2" t="s">
        <v>29</v>
      </c>
      <c r="K175" s="2" t="s">
        <v>5</v>
      </c>
      <c r="L175" s="2" t="s">
        <v>30</v>
      </c>
      <c r="M175" s="2" t="s">
        <v>31</v>
      </c>
    </row>
    <row r="176" spans="1:13">
      <c r="A176">
        <v>1</v>
      </c>
      <c r="B176">
        <v>1.8</v>
      </c>
      <c r="C176">
        <v>2.02</v>
      </c>
      <c r="D176">
        <v>1.79</v>
      </c>
      <c r="E176">
        <v>1.62</v>
      </c>
      <c r="F176">
        <v>0.7</v>
      </c>
      <c r="G176">
        <v>0.84</v>
      </c>
      <c r="H176">
        <v>0.71</v>
      </c>
      <c r="I176">
        <v>0.6</v>
      </c>
      <c r="J176">
        <f t="shared" ref="J176:J182" si="8">SUM(B176:E176)</f>
        <v>7.23</v>
      </c>
      <c r="K176">
        <f>SUM(F176:I176)</f>
        <v>2.85</v>
      </c>
      <c r="L176">
        <f>J176/(J176+K176)</f>
        <v>0.71726190476190477</v>
      </c>
      <c r="M176">
        <f>K176/(J176+K176)</f>
        <v>0.28273809523809523</v>
      </c>
    </row>
    <row r="177" spans="1:13">
      <c r="A177">
        <v>2</v>
      </c>
      <c r="B177">
        <v>2.82</v>
      </c>
      <c r="C177">
        <v>2.88</v>
      </c>
      <c r="D177">
        <v>2.67</v>
      </c>
      <c r="E177">
        <v>2.59</v>
      </c>
      <c r="F177">
        <v>1.04</v>
      </c>
      <c r="G177">
        <v>1.1000000000000001</v>
      </c>
      <c r="H177">
        <v>0.98</v>
      </c>
      <c r="I177">
        <v>0.92</v>
      </c>
      <c r="J177">
        <f t="shared" si="8"/>
        <v>10.959999999999999</v>
      </c>
      <c r="K177">
        <f t="shared" ref="K177:K182" si="9">SUM(F177:I177)</f>
        <v>4.04</v>
      </c>
      <c r="L177">
        <f t="shared" ref="L177:L182" si="10">J177/(J177+K177)</f>
        <v>0.73066666666666658</v>
      </c>
      <c r="M177">
        <f t="shared" ref="M177:M182" si="11">K177/(J177+K177)</f>
        <v>0.26933333333333331</v>
      </c>
    </row>
    <row r="178" spans="1:13">
      <c r="A178">
        <v>3</v>
      </c>
      <c r="B178">
        <v>2.81</v>
      </c>
      <c r="C178">
        <v>2.74</v>
      </c>
      <c r="D178">
        <v>2.72</v>
      </c>
      <c r="E178">
        <v>2.83</v>
      </c>
      <c r="F178">
        <v>1.02</v>
      </c>
      <c r="G178">
        <v>0.95</v>
      </c>
      <c r="H178">
        <v>0.95</v>
      </c>
      <c r="I178">
        <v>1.01</v>
      </c>
      <c r="J178">
        <f t="shared" si="8"/>
        <v>11.100000000000001</v>
      </c>
      <c r="K178">
        <f t="shared" si="9"/>
        <v>3.9299999999999997</v>
      </c>
      <c r="L178">
        <f t="shared" si="10"/>
        <v>0.73852295409181645</v>
      </c>
      <c r="M178">
        <f t="shared" si="11"/>
        <v>0.2614770459081836</v>
      </c>
    </row>
    <row r="179" spans="1:13">
      <c r="A179">
        <v>4</v>
      </c>
      <c r="B179">
        <v>3.56</v>
      </c>
      <c r="C179">
        <v>3.46</v>
      </c>
      <c r="D179">
        <v>3.75</v>
      </c>
      <c r="E179">
        <v>4.04</v>
      </c>
      <c r="F179">
        <v>1.31</v>
      </c>
      <c r="G179">
        <v>1.1499999999999999</v>
      </c>
      <c r="H179">
        <v>1.36</v>
      </c>
      <c r="I179">
        <v>1.55</v>
      </c>
      <c r="J179">
        <f t="shared" si="8"/>
        <v>14.809999999999999</v>
      </c>
      <c r="K179">
        <f>SUM(F179:I179)</f>
        <v>5.37</v>
      </c>
      <c r="L179">
        <f t="shared" si="10"/>
        <v>0.73389494549058465</v>
      </c>
      <c r="M179">
        <f t="shared" si="11"/>
        <v>0.2661050545094153</v>
      </c>
    </row>
    <row r="180" spans="1:13">
      <c r="A180">
        <v>5</v>
      </c>
      <c r="B180">
        <v>3.24</v>
      </c>
      <c r="C180">
        <v>3.25</v>
      </c>
      <c r="D180">
        <v>3.91</v>
      </c>
      <c r="E180">
        <v>4.01</v>
      </c>
      <c r="F180">
        <v>1.23</v>
      </c>
      <c r="G180">
        <v>1.1399999999999999</v>
      </c>
      <c r="H180">
        <v>1.6</v>
      </c>
      <c r="I180">
        <v>1.71</v>
      </c>
      <c r="J180">
        <f t="shared" si="8"/>
        <v>14.41</v>
      </c>
      <c r="K180">
        <f t="shared" si="9"/>
        <v>5.68</v>
      </c>
      <c r="L180">
        <f t="shared" si="10"/>
        <v>0.71727227476356392</v>
      </c>
      <c r="M180">
        <f t="shared" si="11"/>
        <v>0.28272772523643602</v>
      </c>
    </row>
    <row r="181" spans="1:13">
      <c r="A181">
        <v>6</v>
      </c>
      <c r="B181">
        <v>2.4300000000000002</v>
      </c>
      <c r="C181">
        <v>2.5499999999999998</v>
      </c>
      <c r="D181">
        <v>3.28</v>
      </c>
      <c r="E181">
        <v>3.09</v>
      </c>
      <c r="F181">
        <v>0.92</v>
      </c>
      <c r="G181">
        <v>0.96</v>
      </c>
      <c r="H181">
        <v>1.48</v>
      </c>
      <c r="I181">
        <v>1.38</v>
      </c>
      <c r="J181">
        <f t="shared" si="8"/>
        <v>11.35</v>
      </c>
      <c r="K181">
        <f t="shared" si="9"/>
        <v>4.74</v>
      </c>
      <c r="L181">
        <f t="shared" si="10"/>
        <v>0.70540708514605344</v>
      </c>
      <c r="M181">
        <f t="shared" si="11"/>
        <v>0.29459291485394656</v>
      </c>
    </row>
    <row r="182" spans="1:13">
      <c r="A182">
        <v>7</v>
      </c>
      <c r="B182">
        <v>2.4700000000000002</v>
      </c>
      <c r="C182">
        <v>2.7</v>
      </c>
      <c r="D182">
        <v>3.35</v>
      </c>
      <c r="E182">
        <v>3.16</v>
      </c>
      <c r="F182">
        <v>0.81</v>
      </c>
      <c r="G182">
        <v>0.96</v>
      </c>
      <c r="H182">
        <v>1.44</v>
      </c>
      <c r="I182">
        <v>1.25</v>
      </c>
      <c r="J182">
        <f t="shared" si="8"/>
        <v>11.68</v>
      </c>
      <c r="K182">
        <f t="shared" si="9"/>
        <v>4.46</v>
      </c>
      <c r="L182">
        <f t="shared" si="10"/>
        <v>0.72366790582403961</v>
      </c>
      <c r="M182">
        <f t="shared" si="11"/>
        <v>0.27633209417596033</v>
      </c>
    </row>
    <row r="185" spans="1:13">
      <c r="C185" t="s">
        <v>33</v>
      </c>
      <c r="D185" t="s">
        <v>32</v>
      </c>
    </row>
    <row r="186" spans="1:13">
      <c r="A186">
        <v>1</v>
      </c>
      <c r="B186">
        <v>1.38</v>
      </c>
      <c r="C186">
        <v>1.66</v>
      </c>
      <c r="D186">
        <v>1.64</v>
      </c>
      <c r="E186">
        <v>1.26</v>
      </c>
      <c r="F186">
        <v>2.23</v>
      </c>
      <c r="G186">
        <v>2.56</v>
      </c>
      <c r="H186">
        <v>2.5</v>
      </c>
      <c r="I186">
        <v>1.89</v>
      </c>
      <c r="J186">
        <f t="shared" ref="J186:J192" si="12">SUM(B186:E186)</f>
        <v>5.9399999999999995</v>
      </c>
      <c r="K186">
        <f>SUM(F186:I186)</f>
        <v>9.18</v>
      </c>
      <c r="L186">
        <f>J186/(J186+K186)</f>
        <v>0.39285714285714285</v>
      </c>
      <c r="M186">
        <f>K186/(J186+K186)</f>
        <v>0.60714285714285721</v>
      </c>
    </row>
    <row r="187" spans="1:13">
      <c r="A187">
        <v>2</v>
      </c>
      <c r="B187">
        <v>1.47</v>
      </c>
      <c r="C187">
        <v>1.56</v>
      </c>
      <c r="D187">
        <v>1.65</v>
      </c>
      <c r="E187">
        <v>1.36</v>
      </c>
      <c r="F187">
        <v>2.29</v>
      </c>
      <c r="G187">
        <v>2.41</v>
      </c>
      <c r="H187">
        <v>2.39</v>
      </c>
      <c r="I187">
        <v>1.96</v>
      </c>
      <c r="J187">
        <f t="shared" si="12"/>
        <v>6.04</v>
      </c>
      <c r="K187">
        <f t="shared" ref="K187:K188" si="13">SUM(F187:I187)</f>
        <v>9.0500000000000007</v>
      </c>
      <c r="L187">
        <f t="shared" ref="L187:L192" si="14">J187/(J187+K187)</f>
        <v>0.40026507620941021</v>
      </c>
      <c r="M187">
        <f t="shared" ref="M187:M192" si="15">K187/(J187+K187)</f>
        <v>0.5997349237905899</v>
      </c>
    </row>
    <row r="188" spans="1:13">
      <c r="A188">
        <v>3</v>
      </c>
      <c r="B188">
        <v>1.99</v>
      </c>
      <c r="C188">
        <v>1.98</v>
      </c>
      <c r="D188">
        <v>2.27</v>
      </c>
      <c r="E188">
        <v>1.99</v>
      </c>
      <c r="F188">
        <v>3.04</v>
      </c>
      <c r="G188">
        <v>2.93</v>
      </c>
      <c r="H188">
        <v>3.1</v>
      </c>
      <c r="I188">
        <v>2.77</v>
      </c>
      <c r="J188">
        <f t="shared" si="12"/>
        <v>8.23</v>
      </c>
      <c r="K188">
        <f t="shared" si="13"/>
        <v>11.84</v>
      </c>
      <c r="L188">
        <f t="shared" si="14"/>
        <v>0.41006477329347285</v>
      </c>
      <c r="M188">
        <f t="shared" si="15"/>
        <v>0.58993522670652709</v>
      </c>
    </row>
    <row r="189" spans="1:13">
      <c r="A189">
        <v>4</v>
      </c>
      <c r="B189">
        <v>1.88</v>
      </c>
      <c r="C189">
        <v>1.85</v>
      </c>
      <c r="D189">
        <v>2.34</v>
      </c>
      <c r="E189">
        <v>2.15</v>
      </c>
      <c r="F189">
        <v>2.91</v>
      </c>
      <c r="G189">
        <v>2.68</v>
      </c>
      <c r="H189">
        <v>3.24</v>
      </c>
      <c r="I189">
        <v>3.03</v>
      </c>
      <c r="J189">
        <f t="shared" si="12"/>
        <v>8.2200000000000006</v>
      </c>
      <c r="K189">
        <f>SUM(F189:I189)</f>
        <v>11.86</v>
      </c>
      <c r="L189">
        <f t="shared" si="14"/>
        <v>0.40936254980079689</v>
      </c>
      <c r="M189">
        <f t="shared" si="15"/>
        <v>0.59063745019920322</v>
      </c>
    </row>
    <row r="190" spans="1:13">
      <c r="A190">
        <v>5</v>
      </c>
      <c r="B190">
        <v>2.12</v>
      </c>
      <c r="C190">
        <v>2.12</v>
      </c>
      <c r="D190">
        <v>2.97</v>
      </c>
      <c r="E190">
        <v>2.6</v>
      </c>
      <c r="F190">
        <v>3.46</v>
      </c>
      <c r="G190">
        <v>3.28</v>
      </c>
      <c r="H190">
        <v>4.5199999999999996</v>
      </c>
      <c r="I190">
        <v>4.05</v>
      </c>
      <c r="J190">
        <f t="shared" si="12"/>
        <v>9.81</v>
      </c>
      <c r="K190">
        <f t="shared" ref="K190:K192" si="16">SUM(F190:I190)</f>
        <v>15.309999999999999</v>
      </c>
      <c r="L190">
        <f t="shared" si="14"/>
        <v>0.39052547770700641</v>
      </c>
      <c r="M190">
        <f t="shared" si="15"/>
        <v>0.60947452229299359</v>
      </c>
    </row>
    <row r="191" spans="1:13">
      <c r="A191">
        <v>6</v>
      </c>
      <c r="B191">
        <v>1.95</v>
      </c>
      <c r="C191">
        <v>2.02</v>
      </c>
      <c r="D191">
        <v>2.85</v>
      </c>
      <c r="E191">
        <v>2.36</v>
      </c>
      <c r="F191">
        <v>3.35</v>
      </c>
      <c r="G191">
        <v>3.46</v>
      </c>
      <c r="H191">
        <v>5.08</v>
      </c>
      <c r="I191">
        <v>4.09</v>
      </c>
      <c r="J191">
        <f t="shared" si="12"/>
        <v>9.18</v>
      </c>
      <c r="K191">
        <f t="shared" si="16"/>
        <v>15.98</v>
      </c>
      <c r="L191">
        <f t="shared" si="14"/>
        <v>0.36486486486486486</v>
      </c>
      <c r="M191">
        <f t="shared" si="15"/>
        <v>0.6351351351351352</v>
      </c>
    </row>
    <row r="192" spans="1:13">
      <c r="A192">
        <v>7</v>
      </c>
      <c r="B192">
        <v>3.2</v>
      </c>
      <c r="C192">
        <v>3.38</v>
      </c>
      <c r="D192">
        <v>4.46</v>
      </c>
      <c r="E192">
        <v>3.71</v>
      </c>
      <c r="F192">
        <v>5.14</v>
      </c>
      <c r="G192">
        <v>5.78</v>
      </c>
      <c r="H192">
        <v>8.3000000000000007</v>
      </c>
      <c r="I192">
        <v>6.3</v>
      </c>
      <c r="J192">
        <f t="shared" si="12"/>
        <v>14.75</v>
      </c>
      <c r="K192">
        <f t="shared" si="16"/>
        <v>25.52</v>
      </c>
      <c r="L192">
        <f t="shared" si="14"/>
        <v>0.36627762602433578</v>
      </c>
      <c r="M192">
        <f t="shared" si="15"/>
        <v>0.63372237397566433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TRIUMF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Bassam Hitti</dc:creator>
  <cp:lastModifiedBy>Bassam Hitti</cp:lastModifiedBy>
  <dcterms:created xsi:type="dcterms:W3CDTF">2011-01-05T22:48:08Z</dcterms:created>
  <dcterms:modified xsi:type="dcterms:W3CDTF">2011-01-14T22:59:51Z</dcterms:modified>
</cp:coreProperties>
</file>